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oseland Club\"/>
    </mc:Choice>
  </mc:AlternateContent>
  <xr:revisionPtr revIDLastSave="0" documentId="8_{0FC01CC1-1C15-4319-B153-818E83829B5F}" xr6:coauthVersionLast="33" xr6:coauthVersionMax="33" xr10:uidLastSave="{00000000-0000-0000-0000-000000000000}"/>
  <bookViews>
    <workbookView xWindow="0" yWindow="0" windowWidth="19920" windowHeight="8925" xr2:uid="{00000000-000D-0000-FFFF-FFFF00000000}"/>
  </bookViews>
  <sheets>
    <sheet name="201819 Draft Budget" sheetId="4" r:id="rId1"/>
  </sheets>
  <definedNames>
    <definedName name="_xlnm.Print_Area" localSheetId="0">'201819 Draft Budget'!$A$1:$H$25</definedName>
  </definedNames>
  <calcPr calcId="162913"/>
</workbook>
</file>

<file path=xl/calcChain.xml><?xml version="1.0" encoding="utf-8"?>
<calcChain xmlns="http://schemas.openxmlformats.org/spreadsheetml/2006/main">
  <c r="G20" i="4" l="1"/>
  <c r="G14" i="4"/>
  <c r="G10" i="4"/>
  <c r="G22" i="4" l="1"/>
  <c r="G24" i="4" l="1"/>
  <c r="B20" i="4" l="1"/>
  <c r="C19" i="4" l="1"/>
  <c r="C17" i="4"/>
  <c r="C15" i="4"/>
  <c r="C18" i="4"/>
  <c r="C16" i="4"/>
  <c r="B12" i="4"/>
  <c r="C10" i="4" l="1"/>
  <c r="C8" i="4"/>
  <c r="C6" i="4"/>
  <c r="C11" i="4"/>
  <c r="C9" i="4"/>
  <c r="C7" i="4"/>
  <c r="B21" i="4"/>
</calcChain>
</file>

<file path=xl/sharedStrings.xml><?xml version="1.0" encoding="utf-8"?>
<sst xmlns="http://schemas.openxmlformats.org/spreadsheetml/2006/main" count="42" uniqueCount="37">
  <si>
    <t>Other</t>
  </si>
  <si>
    <t>FINANCIAL</t>
  </si>
  <si>
    <t>REVENUE</t>
  </si>
  <si>
    <t>Membership dues</t>
  </si>
  <si>
    <t>Rentals (net)</t>
  </si>
  <si>
    <t>TOTAL REVENUE</t>
  </si>
  <si>
    <t>EXPENSES</t>
  </si>
  <si>
    <t>TOTAL OPERATING EXPENSES</t>
  </si>
  <si>
    <t>Club Events (net)</t>
  </si>
  <si>
    <t>Bridge (net)</t>
  </si>
  <si>
    <t>Bar (net)</t>
  </si>
  <si>
    <t>Membership</t>
  </si>
  <si>
    <t>Overhead</t>
  </si>
  <si>
    <t>Administration</t>
  </si>
  <si>
    <t>Tennis</t>
  </si>
  <si>
    <t>Repairs and Maintenance Building</t>
  </si>
  <si>
    <t>2018-19 OPERATING BUDGET</t>
  </si>
  <si>
    <t>Transfer May 2018 to Capital Reserve 50% of dep.</t>
  </si>
  <si>
    <t>Total Cash on Hand April 30, 2019</t>
  </si>
  <si>
    <t>Capital  Account - Opening Balance May 2018</t>
  </si>
  <si>
    <t>Net Operating Revenue April 30, 2019</t>
  </si>
  <si>
    <t>Tennis Lighting Replacement May 2018</t>
  </si>
  <si>
    <t>April 30 2019 Balance</t>
  </si>
  <si>
    <t>NET OPERATING REVENUE</t>
  </si>
  <si>
    <t>Cash Flow Projection April 30 2019</t>
  </si>
  <si>
    <t>Operating Reserve Account - April 30th</t>
  </si>
  <si>
    <t>Budget 2018/19</t>
  </si>
  <si>
    <t>Cash Balances</t>
  </si>
  <si>
    <t>Transfer May 1 to Operating Reserve</t>
  </si>
  <si>
    <t xml:space="preserve"> Capital Account</t>
  </si>
  <si>
    <t xml:space="preserve">Operating Account </t>
  </si>
  <si>
    <t xml:space="preserve">Transfer May 2018 to Operating Reserve </t>
  </si>
  <si>
    <t xml:space="preserve">Operating Account - Opening Balance May 1,2018 </t>
  </si>
  <si>
    <t>Net cash change (Acct. Rec., Pay)</t>
  </si>
  <si>
    <t>Projected April 30 2018 Cash on Hand $114.6</t>
  </si>
  <si>
    <t>(excludes Prepaid Membership Fees $73,800)</t>
  </si>
  <si>
    <t>%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</si>
</sst>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0.0%"/>
    <numFmt numFmtId="166" formatCode="[$-F800]dddd\,\ mmmm\ dd\,\ yyyy"/>
    <numFmt numFmtId="167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7030A0"/>
      <name val="Arial"/>
      <family val="2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164" fontId="3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9" fontId="2" fillId="0" borderId="0" xfId="1" applyFont="1" applyFill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8" fillId="3" borderId="17" xfId="0" applyNumberFormat="1" applyFont="1" applyFill="1" applyBorder="1" applyAlignment="1">
      <alignment horizontal="center"/>
    </xf>
    <xf numFmtId="0" fontId="11" fillId="0" borderId="0" xfId="0" applyFont="1"/>
    <xf numFmtId="14" fontId="0" fillId="0" borderId="0" xfId="0" applyNumberFormat="1"/>
    <xf numFmtId="0" fontId="2" fillId="0" borderId="7" xfId="0" applyFont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2" borderId="4" xfId="0" applyFont="1" applyFill="1" applyBorder="1"/>
    <xf numFmtId="0" fontId="12" fillId="0" borderId="0" xfId="0" applyFont="1" applyFill="1" applyBorder="1" applyAlignment="1">
      <alignment horizontal="center" wrapText="1"/>
    </xf>
    <xf numFmtId="0" fontId="12" fillId="2" borderId="7" xfId="0" applyFont="1" applyFill="1" applyBorder="1"/>
    <xf numFmtId="0" fontId="12" fillId="3" borderId="15" xfId="0" applyFont="1" applyFill="1" applyBorder="1" applyAlignment="1">
      <alignment horizontal="center"/>
    </xf>
    <xf numFmtId="0" fontId="14" fillId="2" borderId="7" xfId="0" applyFont="1" applyFill="1" applyBorder="1"/>
    <xf numFmtId="0" fontId="14" fillId="2" borderId="2" xfId="0" applyFont="1" applyFill="1" applyBorder="1"/>
    <xf numFmtId="0" fontId="14" fillId="2" borderId="9" xfId="0" applyFont="1" applyFill="1" applyBorder="1"/>
    <xf numFmtId="0" fontId="15" fillId="2" borderId="3" xfId="0" applyFont="1" applyFill="1" applyBorder="1"/>
    <xf numFmtId="0" fontId="0" fillId="0" borderId="0" xfId="0" applyFont="1" applyAlignment="1">
      <alignment horizontal="left" indent="1"/>
    </xf>
    <xf numFmtId="0" fontId="9" fillId="0" borderId="7" xfId="0" applyFont="1" applyBorder="1"/>
    <xf numFmtId="164" fontId="4" fillId="0" borderId="6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5" fillId="0" borderId="21" xfId="0" applyFont="1" applyBorder="1"/>
    <xf numFmtId="0" fontId="12" fillId="2" borderId="30" xfId="0" applyFont="1" applyFill="1" applyBorder="1"/>
    <xf numFmtId="0" fontId="14" fillId="2" borderId="22" xfId="0" applyFont="1" applyFill="1" applyBorder="1"/>
    <xf numFmtId="0" fontId="14" fillId="2" borderId="22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6" fillId="2" borderId="27" xfId="0" applyFont="1" applyFill="1" applyBorder="1"/>
    <xf numFmtId="0" fontId="14" fillId="3" borderId="26" xfId="0" applyFont="1" applyFill="1" applyBorder="1" applyAlignment="1">
      <alignment horizontal="center"/>
    </xf>
    <xf numFmtId="0" fontId="15" fillId="2" borderId="20" xfId="0" applyFont="1" applyFill="1" applyBorder="1"/>
    <xf numFmtId="164" fontId="8" fillId="3" borderId="26" xfId="0" applyNumberFormat="1" applyFont="1" applyFill="1" applyBorder="1" applyAlignment="1">
      <alignment horizontal="center"/>
    </xf>
    <xf numFmtId="0" fontId="14" fillId="2" borderId="24" xfId="0" applyFont="1" applyFill="1" applyBorder="1"/>
    <xf numFmtId="0" fontId="0" fillId="0" borderId="32" xfId="0" applyBorder="1"/>
    <xf numFmtId="164" fontId="7" fillId="0" borderId="17" xfId="0" applyNumberFormat="1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0" fillId="0" borderId="33" xfId="0" applyBorder="1"/>
    <xf numFmtId="0" fontId="17" fillId="2" borderId="6" xfId="0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164" fontId="17" fillId="0" borderId="8" xfId="0" applyNumberFormat="1" applyFont="1" applyFill="1" applyBorder="1" applyAlignment="1">
      <alignment horizontal="center"/>
    </xf>
    <xf numFmtId="164" fontId="17" fillId="0" borderId="10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164" fontId="18" fillId="2" borderId="10" xfId="0" applyNumberFormat="1" applyFont="1" applyFill="1" applyBorder="1" applyAlignment="1">
      <alignment horizontal="center"/>
    </xf>
    <xf numFmtId="164" fontId="17" fillId="0" borderId="28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0" fillId="0" borderId="0" xfId="0" applyFont="1" applyAlignment="1">
      <alignment horizontal="left" wrapText="1" indent="1"/>
    </xf>
    <xf numFmtId="0" fontId="11" fillId="0" borderId="25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9" fillId="0" borderId="4" xfId="0" applyFont="1" applyBorder="1"/>
    <xf numFmtId="0" fontId="2" fillId="0" borderId="9" xfId="0" applyFont="1" applyBorder="1"/>
    <xf numFmtId="0" fontId="19" fillId="0" borderId="0" xfId="0" applyFont="1"/>
    <xf numFmtId="0" fontId="20" fillId="0" borderId="0" xfId="0" applyFont="1"/>
    <xf numFmtId="0" fontId="9" fillId="0" borderId="29" xfId="0" applyFont="1" applyBorder="1"/>
    <xf numFmtId="0" fontId="19" fillId="0" borderId="30" xfId="0" applyFont="1" applyFill="1" applyBorder="1"/>
    <xf numFmtId="0" fontId="9" fillId="0" borderId="20" xfId="0" applyFont="1" applyBorder="1"/>
    <xf numFmtId="0" fontId="19" fillId="0" borderId="27" xfId="0" applyFont="1" applyFill="1" applyBorder="1"/>
    <xf numFmtId="0" fontId="9" fillId="0" borderId="9" xfId="0" applyFont="1" applyBorder="1" applyAlignment="1"/>
    <xf numFmtId="0" fontId="9" fillId="0" borderId="27" xfId="0" applyFont="1" applyBorder="1"/>
    <xf numFmtId="0" fontId="21" fillId="0" borderId="18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19" fillId="2" borderId="18" xfId="0" applyFont="1" applyFill="1" applyBorder="1"/>
    <xf numFmtId="0" fontId="17" fillId="3" borderId="11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9" fillId="0" borderId="0" xfId="0" applyFont="1"/>
    <xf numFmtId="0" fontId="24" fillId="2" borderId="0" xfId="0" applyFont="1" applyFill="1" applyBorder="1"/>
    <xf numFmtId="165" fontId="25" fillId="0" borderId="0" xfId="1" applyNumberFormat="1" applyFont="1" applyFill="1" applyBorder="1" applyAlignment="1">
      <alignment horizontal="center"/>
    </xf>
    <xf numFmtId="165" fontId="25" fillId="0" borderId="0" xfId="1" applyNumberFormat="1" applyFont="1" applyBorder="1" applyAlignment="1">
      <alignment horizontal="center"/>
    </xf>
    <xf numFmtId="0" fontId="26" fillId="2" borderId="0" xfId="0" applyFont="1" applyFill="1" applyBorder="1"/>
    <xf numFmtId="167" fontId="25" fillId="0" borderId="0" xfId="2" applyNumberFormat="1" applyFont="1" applyBorder="1" applyAlignment="1">
      <alignment horizontal="left"/>
    </xf>
    <xf numFmtId="9" fontId="9" fillId="3" borderId="12" xfId="1" applyFont="1" applyFill="1" applyBorder="1" applyAlignment="1">
      <alignment horizontal="center"/>
    </xf>
    <xf numFmtId="9" fontId="9" fillId="3" borderId="31" xfId="1" applyFont="1" applyFill="1" applyBorder="1" applyAlignment="1">
      <alignment horizontal="center"/>
    </xf>
    <xf numFmtId="9" fontId="17" fillId="3" borderId="15" xfId="1" applyFont="1" applyFill="1" applyBorder="1" applyAlignment="1">
      <alignment horizontal="center"/>
    </xf>
    <xf numFmtId="9" fontId="17" fillId="3" borderId="14" xfId="1" applyFont="1" applyFill="1" applyBorder="1" applyAlignment="1">
      <alignment horizontal="center"/>
    </xf>
    <xf numFmtId="164" fontId="9" fillId="0" borderId="6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26" fillId="2" borderId="0" xfId="0" applyFont="1" applyFill="1" applyBorder="1" applyAlignment="1">
      <alignment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4"/>
  <sheetViews>
    <sheetView tabSelected="1" zoomScaleNormal="100" workbookViewId="0">
      <selection activeCell="H16" sqref="H16"/>
    </sheetView>
  </sheetViews>
  <sheetFormatPr defaultRowHeight="15" x14ac:dyDescent="0.25"/>
  <cols>
    <col min="1" max="1" width="35" customWidth="1"/>
    <col min="2" max="2" width="11.5703125" customWidth="1"/>
    <col min="3" max="3" width="10.5703125" customWidth="1"/>
    <col min="4" max="4" width="3.140625" customWidth="1"/>
    <col min="5" max="5" width="50.5703125" customWidth="1"/>
    <col min="6" max="6" width="10" customWidth="1"/>
    <col min="7" max="7" width="16.140625" customWidth="1"/>
    <col min="8" max="8" width="15.7109375" customWidth="1"/>
    <col min="9" max="9" width="1.5703125" customWidth="1"/>
    <col min="10" max="10" width="15.7109375" customWidth="1"/>
    <col min="11" max="11" width="9.85546875" bestFit="1" customWidth="1"/>
    <col min="12" max="12" width="3.7109375" customWidth="1"/>
    <col min="13" max="13" width="28.7109375" customWidth="1"/>
    <col min="14" max="14" width="4" customWidth="1"/>
  </cols>
  <sheetData>
    <row r="1" spans="1:13" ht="16.5" customHeight="1" x14ac:dyDescent="0.35">
      <c r="A1" s="10" t="s">
        <v>16</v>
      </c>
      <c r="B1" s="13"/>
      <c r="C1" s="13"/>
      <c r="D1" s="13"/>
      <c r="E1" s="61" t="s">
        <v>24</v>
      </c>
      <c r="H1" s="13"/>
      <c r="I1" s="13"/>
      <c r="J1" s="13"/>
      <c r="L1" s="2"/>
      <c r="M1" s="2"/>
    </row>
    <row r="2" spans="1:13" ht="15.75" customHeight="1" x14ac:dyDescent="0.25">
      <c r="D2" s="18"/>
      <c r="E2" s="74" t="s">
        <v>34</v>
      </c>
      <c r="H2" s="13"/>
      <c r="I2" s="13"/>
      <c r="J2" s="13"/>
    </row>
    <row r="3" spans="1:13" ht="16.5" customHeight="1" thickBot="1" x14ac:dyDescent="0.3">
      <c r="D3" s="16"/>
      <c r="E3" s="75" t="s">
        <v>35</v>
      </c>
      <c r="H3" s="13"/>
      <c r="I3" s="13"/>
      <c r="J3" s="13"/>
    </row>
    <row r="4" spans="1:13" ht="32.25" thickBot="1" x14ac:dyDescent="0.3">
      <c r="A4" s="17" t="s">
        <v>1</v>
      </c>
      <c r="B4" s="55" t="s">
        <v>26</v>
      </c>
      <c r="C4" s="72" t="s">
        <v>36</v>
      </c>
      <c r="D4" s="16"/>
      <c r="E4" s="69" t="s">
        <v>30</v>
      </c>
      <c r="F4" s="70"/>
      <c r="G4" s="57" t="s">
        <v>27</v>
      </c>
      <c r="H4" s="13"/>
      <c r="I4" s="13"/>
      <c r="J4" s="13"/>
    </row>
    <row r="5" spans="1:13" ht="15.75" customHeight="1" x14ac:dyDescent="0.3">
      <c r="A5" s="19" t="s">
        <v>2</v>
      </c>
      <c r="B5" s="31"/>
      <c r="C5" s="20"/>
      <c r="D5" s="16"/>
      <c r="E5" s="59" t="s">
        <v>32</v>
      </c>
      <c r="F5" s="44">
        <v>56.1</v>
      </c>
      <c r="G5" s="58">
        <v>43585</v>
      </c>
      <c r="H5" s="13"/>
      <c r="I5" s="13"/>
      <c r="J5" s="13"/>
      <c r="M5" s="1"/>
    </row>
    <row r="6" spans="1:13" ht="16.5" customHeight="1" x14ac:dyDescent="0.25">
      <c r="A6" s="21" t="s">
        <v>3</v>
      </c>
      <c r="B6" s="47">
        <v>100.1</v>
      </c>
      <c r="C6" s="84">
        <f>+B6/B12</f>
        <v>0.83001658374792697</v>
      </c>
      <c r="D6" s="16"/>
      <c r="E6" s="12" t="s">
        <v>20</v>
      </c>
      <c r="F6" s="86">
        <v>32.5</v>
      </c>
    </row>
    <row r="7" spans="1:13" ht="15.75" x14ac:dyDescent="0.25">
      <c r="A7" s="22" t="s">
        <v>8</v>
      </c>
      <c r="B7" s="47">
        <v>2.1</v>
      </c>
      <c r="C7" s="84">
        <f>+B7/B12</f>
        <v>1.7412935323383085E-2</v>
      </c>
      <c r="D7" s="16"/>
      <c r="E7" s="12" t="s">
        <v>33</v>
      </c>
      <c r="F7" s="86">
        <v>-9.9</v>
      </c>
      <c r="H7" s="13"/>
      <c r="I7" s="13"/>
      <c r="J7" s="13"/>
    </row>
    <row r="8" spans="1:13" ht="15.75" x14ac:dyDescent="0.25">
      <c r="A8" s="22" t="s">
        <v>9</v>
      </c>
      <c r="B8" s="47">
        <v>7.6</v>
      </c>
      <c r="C8" s="84">
        <f>+B8/B12</f>
        <v>6.3018242122719739E-2</v>
      </c>
      <c r="D8" s="16"/>
      <c r="E8" s="12" t="s">
        <v>17</v>
      </c>
      <c r="F8" s="86">
        <v>-20</v>
      </c>
      <c r="G8" s="8"/>
      <c r="H8" s="13"/>
      <c r="I8" s="13"/>
      <c r="J8" s="13"/>
    </row>
    <row r="9" spans="1:13" ht="16.5" customHeight="1" thickBot="1" x14ac:dyDescent="0.3">
      <c r="A9" s="22" t="s">
        <v>10</v>
      </c>
      <c r="B9" s="48">
        <v>4.4000000000000004</v>
      </c>
      <c r="C9" s="84">
        <f>+B9/B12</f>
        <v>3.6484245439469327E-2</v>
      </c>
      <c r="D9" s="16"/>
      <c r="E9" s="60" t="s">
        <v>31</v>
      </c>
      <c r="F9" s="87">
        <v>-1</v>
      </c>
      <c r="G9" s="8"/>
      <c r="H9" s="13"/>
      <c r="I9" s="13"/>
      <c r="J9" s="13"/>
    </row>
    <row r="10" spans="1:13" ht="15.75" customHeight="1" thickBot="1" x14ac:dyDescent="0.35">
      <c r="A10" s="21" t="s">
        <v>4</v>
      </c>
      <c r="B10" s="48">
        <v>5.9</v>
      </c>
      <c r="C10" s="84">
        <f>+B10/B12</f>
        <v>4.8922056384742958E-2</v>
      </c>
      <c r="D10" s="16"/>
      <c r="E10" s="63" t="s">
        <v>22</v>
      </c>
      <c r="F10" s="46"/>
      <c r="G10" s="45">
        <f>SUM(F5:F9)</f>
        <v>57.699999999999989</v>
      </c>
      <c r="H10" s="56"/>
      <c r="I10" s="56"/>
      <c r="J10" s="56"/>
    </row>
    <row r="11" spans="1:13" ht="16.5" customHeight="1" thickTop="1" thickBot="1" x14ac:dyDescent="0.3">
      <c r="A11" s="23" t="s">
        <v>0</v>
      </c>
      <c r="B11" s="49">
        <v>0.5</v>
      </c>
      <c r="C11" s="85">
        <f>+B11/B12</f>
        <v>4.1459369817578775E-3</v>
      </c>
      <c r="D11" s="14"/>
      <c r="G11" s="8"/>
      <c r="H11" s="25"/>
      <c r="I11" s="25"/>
      <c r="J11" s="25"/>
    </row>
    <row r="12" spans="1:13" ht="20.25" customHeight="1" thickBot="1" x14ac:dyDescent="0.35">
      <c r="A12" s="24" t="s">
        <v>5</v>
      </c>
      <c r="B12" s="50">
        <f>SUM(B6:B11)</f>
        <v>120.6</v>
      </c>
      <c r="C12" s="37"/>
      <c r="D12" s="14"/>
      <c r="E12" s="64" t="s">
        <v>25</v>
      </c>
      <c r="F12" s="44">
        <v>21</v>
      </c>
      <c r="H12" s="25"/>
      <c r="I12" s="25"/>
      <c r="J12" s="25"/>
    </row>
    <row r="13" spans="1:13" ht="16.5" customHeight="1" thickBot="1" x14ac:dyDescent="0.3">
      <c r="A13" s="13"/>
      <c r="B13" s="13"/>
      <c r="C13" s="13"/>
      <c r="D13" s="14"/>
      <c r="E13" s="65" t="s">
        <v>28</v>
      </c>
      <c r="F13" s="87">
        <v>1</v>
      </c>
      <c r="H13" s="13"/>
      <c r="I13" s="13"/>
      <c r="J13" s="13"/>
    </row>
    <row r="14" spans="1:13" ht="16.5" customHeight="1" thickBot="1" x14ac:dyDescent="0.35">
      <c r="A14" s="32" t="s">
        <v>6</v>
      </c>
      <c r="B14" s="54" t="s">
        <v>26</v>
      </c>
      <c r="C14" s="73" t="s">
        <v>36</v>
      </c>
      <c r="D14" s="14"/>
      <c r="E14" s="66" t="s">
        <v>25</v>
      </c>
      <c r="F14" s="41"/>
      <c r="G14" s="29">
        <f>+F12+F13</f>
        <v>22</v>
      </c>
      <c r="H14" s="13"/>
      <c r="I14" s="13"/>
      <c r="J14" s="13"/>
    </row>
    <row r="15" spans="1:13" ht="16.5" customHeight="1" thickTop="1" thickBot="1" x14ac:dyDescent="0.3">
      <c r="A15" s="33" t="s">
        <v>11</v>
      </c>
      <c r="B15" s="48">
        <v>6.5</v>
      </c>
      <c r="C15" s="82">
        <f>+B15/B20</f>
        <v>7.3779795686719635E-2</v>
      </c>
      <c r="D15" s="14"/>
    </row>
    <row r="16" spans="1:13" ht="16.5" customHeight="1" x14ac:dyDescent="0.25">
      <c r="A16" s="33" t="s">
        <v>12</v>
      </c>
      <c r="B16" s="48">
        <v>24.5</v>
      </c>
      <c r="C16" s="82">
        <f>+B16/B20</f>
        <v>0.27809307604994327</v>
      </c>
      <c r="D16" s="14"/>
      <c r="E16" s="71" t="s">
        <v>29</v>
      </c>
      <c r="F16" s="43"/>
      <c r="G16" s="8"/>
    </row>
    <row r="17" spans="1:10" ht="18.75" x14ac:dyDescent="0.3">
      <c r="A17" s="34" t="s">
        <v>13</v>
      </c>
      <c r="B17" s="48">
        <v>8.9</v>
      </c>
      <c r="C17" s="82">
        <f>+B17/B20</f>
        <v>0.10102156640181613</v>
      </c>
      <c r="D17" s="15"/>
      <c r="E17" s="26" t="s">
        <v>19</v>
      </c>
      <c r="F17" s="27">
        <v>37.4</v>
      </c>
      <c r="G17" s="8"/>
    </row>
    <row r="18" spans="1:10" ht="18.75" customHeight="1" x14ac:dyDescent="0.25">
      <c r="A18" s="35" t="s">
        <v>14</v>
      </c>
      <c r="B18" s="48">
        <v>7.2</v>
      </c>
      <c r="C18" s="82">
        <f>+B18/B20</f>
        <v>8.1725312145289455E-2</v>
      </c>
      <c r="D18" s="15"/>
      <c r="E18" s="26" t="s">
        <v>17</v>
      </c>
      <c r="F18" s="86">
        <v>20</v>
      </c>
      <c r="G18" s="8"/>
      <c r="H18" s="13"/>
      <c r="I18" s="13"/>
      <c r="J18" s="13"/>
    </row>
    <row r="19" spans="1:10" ht="20.25" customHeight="1" thickBot="1" x14ac:dyDescent="0.3">
      <c r="A19" s="40" t="s">
        <v>15</v>
      </c>
      <c r="B19" s="51">
        <v>41</v>
      </c>
      <c r="C19" s="83">
        <f>+B19/B20</f>
        <v>0.4653802497162316</v>
      </c>
      <c r="D19" s="15"/>
      <c r="E19" s="67" t="s">
        <v>21</v>
      </c>
      <c r="F19" s="87">
        <v>-2</v>
      </c>
      <c r="G19" s="8"/>
      <c r="H19" s="13"/>
      <c r="I19" s="13"/>
      <c r="J19" s="13"/>
    </row>
    <row r="20" spans="1:10" ht="17.25" customHeight="1" thickBot="1" x14ac:dyDescent="0.35">
      <c r="A20" s="38" t="s">
        <v>7</v>
      </c>
      <c r="B20" s="52">
        <f>SUM(B15:B19)</f>
        <v>88.1</v>
      </c>
      <c r="C20" s="39"/>
      <c r="D20" s="4"/>
      <c r="E20" s="63" t="s">
        <v>22</v>
      </c>
      <c r="F20" s="41"/>
      <c r="G20" s="30">
        <f>SUM(F17:F21)</f>
        <v>55.4</v>
      </c>
      <c r="H20" s="13"/>
      <c r="I20" s="13"/>
      <c r="J20" s="13"/>
    </row>
    <row r="21" spans="1:10" ht="15.75" customHeight="1" thickBot="1" x14ac:dyDescent="0.3">
      <c r="A21" s="36" t="s">
        <v>23</v>
      </c>
      <c r="B21" s="53">
        <f>B12-B20</f>
        <v>32.5</v>
      </c>
      <c r="C21" s="9"/>
      <c r="D21" s="6"/>
      <c r="E21" s="62"/>
      <c r="G21" s="8"/>
      <c r="H21" s="25"/>
      <c r="I21" s="25"/>
      <c r="J21" s="25"/>
    </row>
    <row r="22" spans="1:10" ht="18.75" customHeight="1" thickTop="1" thickBot="1" x14ac:dyDescent="0.35">
      <c r="D22" s="4"/>
      <c r="E22" s="68" t="s">
        <v>18</v>
      </c>
      <c r="F22" s="42"/>
      <c r="G22" s="28">
        <f>+G10+G14+G20</f>
        <v>135.1</v>
      </c>
      <c r="H22" s="56"/>
      <c r="I22" s="56"/>
      <c r="J22" s="56"/>
    </row>
    <row r="23" spans="1:10" ht="16.5" thickTop="1" x14ac:dyDescent="0.25">
      <c r="A23" s="76"/>
      <c r="B23" s="62"/>
      <c r="C23" s="76"/>
      <c r="D23" s="4"/>
      <c r="H23" s="56"/>
      <c r="I23" s="56"/>
      <c r="J23" s="56"/>
    </row>
    <row r="24" spans="1:10" ht="24.75" customHeight="1" x14ac:dyDescent="0.25">
      <c r="A24" s="77"/>
      <c r="B24" s="62"/>
      <c r="C24" s="78"/>
      <c r="D24" s="7"/>
      <c r="G24" s="11">
        <f ca="1">TODAY()+E29</f>
        <v>43270</v>
      </c>
      <c r="H24" s="56"/>
      <c r="I24" s="56"/>
      <c r="J24" s="56"/>
    </row>
    <row r="25" spans="1:10" ht="30" customHeight="1" x14ac:dyDescent="0.25">
      <c r="A25" s="88"/>
      <c r="B25" s="88"/>
      <c r="C25" s="79"/>
      <c r="H25" s="25"/>
      <c r="I25" s="25"/>
      <c r="J25" s="25"/>
    </row>
    <row r="26" spans="1:10" ht="16.5" customHeight="1" x14ac:dyDescent="0.25">
      <c r="A26" s="80"/>
      <c r="B26" s="62"/>
      <c r="C26" s="81"/>
    </row>
    <row r="27" spans="1:10" ht="16.5" customHeight="1" x14ac:dyDescent="0.25"/>
    <row r="28" spans="1:10" ht="16.5" customHeight="1" x14ac:dyDescent="0.25"/>
    <row r="29" spans="1:10" ht="31.5" customHeight="1" x14ac:dyDescent="0.25"/>
    <row r="30" spans="1:10" ht="15.75" customHeight="1" x14ac:dyDescent="0.25"/>
    <row r="31" spans="1:10" ht="15.75" customHeight="1" x14ac:dyDescent="0.25"/>
    <row r="32" spans="1:10" ht="12.75" customHeight="1" x14ac:dyDescent="0.25"/>
    <row r="47" spans="3:4" x14ac:dyDescent="0.25">
      <c r="C47" s="5"/>
      <c r="D47" s="5"/>
    </row>
    <row r="48" spans="3:4" x14ac:dyDescent="0.25">
      <c r="C48" s="3"/>
      <c r="D48" s="3"/>
    </row>
    <row r="49" spans="3:4" ht="3.75" customHeight="1" x14ac:dyDescent="0.25">
      <c r="C49" s="3"/>
      <c r="D49" s="3"/>
    </row>
    <row r="50" spans="3:4" x14ac:dyDescent="0.25">
      <c r="C50" s="5"/>
      <c r="D50" s="5"/>
    </row>
    <row r="51" spans="3:4" x14ac:dyDescent="0.25">
      <c r="C51" s="5"/>
      <c r="D51" s="5"/>
    </row>
    <row r="52" spans="3:4" ht="27" customHeight="1" x14ac:dyDescent="0.25">
      <c r="C52" s="3"/>
      <c r="D52" s="3"/>
    </row>
    <row r="53" spans="3:4" ht="28.5" customHeight="1" x14ac:dyDescent="0.25">
      <c r="C53" s="3"/>
      <c r="D53" s="3"/>
    </row>
    <row r="54" spans="3:4" x14ac:dyDescent="0.25">
      <c r="C54" s="3"/>
    </row>
  </sheetData>
  <mergeCells count="1">
    <mergeCell ref="A25:B25"/>
  </mergeCells>
  <pageMargins left="0.23622047244094491" right="0.23622047244094491" top="0.74803149606299213" bottom="0.74803149606299213" header="0.31496062992125984" footer="0.31496062992125984"/>
  <pageSetup scale="87" fitToHeight="0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201819 Draft Budget</vt:lpstr>
      <vt:lpstr>'201819 Draft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and Susan</dc:creator>
  <cp:lastModifiedBy>User</cp:lastModifiedBy>
  <cp:lastPrinted>2018-06-19T11:01:06Z</cp:lastPrinted>
  <dcterms:created xsi:type="dcterms:W3CDTF">2016-01-21T03:34:02Z</dcterms:created>
  <dcterms:modified xsi:type="dcterms:W3CDTF">2018-06-19T13:18:53Z</dcterms:modified>
</cp:coreProperties>
</file>